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1" i="1" l="1"/>
  <c r="G33" i="1"/>
  <c r="G35" i="1"/>
  <c r="F36" i="1" l="1"/>
  <c r="C36" i="1" l="1"/>
  <c r="C34" i="1"/>
  <c r="C32" i="1"/>
  <c r="C30" i="1"/>
  <c r="C28" i="1"/>
  <c r="C26" i="1"/>
  <c r="C13" i="1"/>
  <c r="C12" i="1"/>
  <c r="E13" i="1" l="1"/>
  <c r="H80" i="1" l="1"/>
  <c r="H78" i="1"/>
  <c r="H77" i="1"/>
  <c r="H68" i="1"/>
  <c r="H6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F81" i="1"/>
  <c r="E27" i="1"/>
  <c r="H27" i="1" s="1"/>
  <c r="G81" i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<sst xmlns="http://schemas.openxmlformats.org/spreadsheetml/2006/main" count="88" uniqueCount="88">
  <si>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</si>
  <si>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</si>
  <si>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</si>
  <si>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</si>
  <si>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</si>
  <si>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</si>
  <si>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</si>
  <si>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</si>
  <si>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</si>
  <si>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</si>
  <si>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</si>
  <si>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</si>
  <si>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</si>
  <si>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</si>
  <si>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</si>
  <si>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</si>
  <si>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</si>
  <si>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</si>
  <si>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</si>
  <si>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</si>
  <si>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</si>
  <si>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</si>
  <si>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</si>
  <si>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</si>
  <si>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</si>
  <si>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</si>
  <si>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</si>
  <si>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</si>
  <si>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</si>
  <si>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</si>
  <si>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</si>
  <si>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</si>
  <si>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</si>
  <si>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</si>
  <si>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</si>
  <si>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</si>
  <si>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</si>
  <si>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</si>
  <si>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</si>
  <si>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</si>
  <si>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</si>
  <si>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</si>
  <si>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</si>
  <si>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</si>
  <si>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</si>
  <si>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</si>
  <si>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</si>
  <si>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</si>
  <si>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</si>
  <si>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</si>
  <si>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</si>
  <si>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</si>
  <si>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</si>
  <si>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</si>
  <si>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</si>
  <si>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</si>
  <si>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</si>
  <si>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</si>
  <si>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</si>
  <si>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</si>
  <si>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</si>
  <si>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</si>
  <si>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</si>
  <si>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</si>
  <si>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</si>
  <si>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</si>
  <si>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</si>
  <si>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</si>
  <si>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</si>
  <si>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</si>
  <si>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</si>
  <si>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</si>
  <si>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</si>
  <si>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</si>
  <si>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</si>
  <si>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</si>
  <si>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</si>
  <si>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</si>
  <si>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</si>
  <si>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</si>
  <si>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</si>
  <si>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</si>
  <si>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</si>
  <si>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</si>
  <si>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</si>
  <si>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</si>
  <si>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FISCALÍA ANTICORRUPCIÓN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</si>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</sst>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B34" zoomScale="114" zoomScaleNormal="80" workbookViewId="0">
      <selection activeCell="H81" sqref="H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" style="1" bestFit="1" customWidth="1"/>
    <col min="4" max="4" width="14.140625" style="1" customWidth="1"/>
    <col min="5" max="5" width="16.42578125" style="1" bestFit="1" customWidth="1"/>
    <col min="6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36.75" customHeight="1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21268855.210000001</v>
      </c>
      <c r="D9" s="16">
        <f>SUM(D10:D16)</f>
        <v>859751.91</v>
      </c>
      <c r="E9" s="16">
        <f t="shared" ref="E9:E26" si="0">C9+D9</f>
        <v>22128607.120000001</v>
      </c>
      <c r="F9" s="16">
        <f>SUM(F10:F16)</f>
        <v>22128607.120000001</v>
      </c>
      <c r="G9" s="16">
        <f>SUM(G10:G16)</f>
        <v>20355296.48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6259904.0800000001</v>
      </c>
      <c r="D10" s="13">
        <v>762198.96999999974</v>
      </c>
      <c r="E10" s="18">
        <f t="shared" si="0"/>
        <v>7022103.0499999998</v>
      </c>
      <c r="F10" s="12">
        <v>7022103.0499999989</v>
      </c>
      <c r="G10" s="12">
        <v>6502284.4400000004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f>11904582.01+1350590.93</f>
        <v>13255172.939999999</v>
      </c>
      <c r="D12" s="13">
        <v>3522.320000000298</v>
      </c>
      <c r="E12" s="18">
        <f t="shared" si="0"/>
        <v>13258695.26</v>
      </c>
      <c r="F12" s="12">
        <v>13258695.26</v>
      </c>
      <c r="G12" s="12">
        <f>12120984.08+20049.66</f>
        <v>12141033.74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f>1357143.57+45705.62</f>
        <v>1402849.1900000002</v>
      </c>
      <c r="D13" s="13">
        <v>67524.95</v>
      </c>
      <c r="E13" s="18">
        <f>C13+D13</f>
        <v>1470374.1400000001</v>
      </c>
      <c r="F13" s="12">
        <v>1470374.14</v>
      </c>
      <c r="G13" s="12">
        <v>1353029.67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282929</v>
      </c>
      <c r="D14" s="13">
        <v>21405.67</v>
      </c>
      <c r="E14" s="18">
        <f t="shared" si="0"/>
        <v>304334.67</v>
      </c>
      <c r="F14" s="12">
        <v>304334.67</v>
      </c>
      <c r="G14" s="12">
        <v>287548.63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68000</v>
      </c>
      <c r="D16" s="13">
        <v>5100</v>
      </c>
      <c r="E16" s="18">
        <f t="shared" si="0"/>
        <v>73100</v>
      </c>
      <c r="F16" s="12">
        <v>73100</v>
      </c>
      <c r="G16" s="12">
        <v>71400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7354701.7199999997</v>
      </c>
      <c r="D17" s="16">
        <f>SUM(D18:D26)</f>
        <v>-993915.55</v>
      </c>
      <c r="E17" s="16">
        <f t="shared" si="0"/>
        <v>6360786.1699999999</v>
      </c>
      <c r="F17" s="16">
        <f>SUM(F18:F26)</f>
        <v>1328706.8999999999</v>
      </c>
      <c r="G17" s="16">
        <f>SUM(G18:G26)</f>
        <v>413325.89999999997</v>
      </c>
      <c r="H17" s="16">
        <f t="shared" si="1"/>
        <v>5032079.2699999996</v>
      </c>
    </row>
    <row r="18" spans="2:8" ht="24" x14ac:dyDescent="0.2">
      <c r="B18" s="9" t="s">
        <v>22</v>
      </c>
      <c r="C18" s="12">
        <v>327048</v>
      </c>
      <c r="D18" s="13">
        <v>494718.17</v>
      </c>
      <c r="E18" s="18">
        <f t="shared" si="0"/>
        <v>821766.16999999993</v>
      </c>
      <c r="F18" s="12">
        <v>183113.98</v>
      </c>
      <c r="G18" s="12">
        <v>124687.98</v>
      </c>
      <c r="H18" s="20">
        <f t="shared" si="1"/>
        <v>638652.18999999994</v>
      </c>
    </row>
    <row r="19" spans="2:8" ht="12" customHeight="1" x14ac:dyDescent="0.2">
      <c r="B19" s="9" t="s">
        <v>23</v>
      </c>
      <c r="C19" s="12">
        <v>323452</v>
      </c>
      <c r="D19" s="13">
        <v>-33847</v>
      </c>
      <c r="E19" s="18">
        <f t="shared" si="0"/>
        <v>289605</v>
      </c>
      <c r="F19" s="12">
        <v>142737.79999999999</v>
      </c>
      <c r="G19" s="12">
        <v>134448.79999999999</v>
      </c>
      <c r="H19" s="20">
        <f t="shared" si="1"/>
        <v>146867.20000000001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181059</v>
      </c>
      <c r="D21" s="13">
        <v>-4182</v>
      </c>
      <c r="E21" s="18">
        <f t="shared" si="0"/>
        <v>176877</v>
      </c>
      <c r="F21" s="12">
        <v>69931.7</v>
      </c>
      <c r="G21" s="12">
        <v>69931.7</v>
      </c>
      <c r="H21" s="20">
        <f t="shared" si="1"/>
        <v>106945.3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5665525</v>
      </c>
      <c r="D23" s="13">
        <v>-853140</v>
      </c>
      <c r="E23" s="18">
        <f t="shared" si="0"/>
        <v>4812385</v>
      </c>
      <c r="F23" s="12">
        <v>820910</v>
      </c>
      <c r="G23" s="12">
        <v>28330</v>
      </c>
      <c r="H23" s="20">
        <f t="shared" si="1"/>
        <v>3991475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f>302303+555314.72</f>
        <v>857617.72</v>
      </c>
      <c r="D26" s="13">
        <v>-597464.72</v>
      </c>
      <c r="E26" s="18">
        <f t="shared" si="0"/>
        <v>260153</v>
      </c>
      <c r="F26" s="12">
        <v>112013.42</v>
      </c>
      <c r="G26" s="12">
        <v>55927.42</v>
      </c>
      <c r="H26" s="20">
        <f t="shared" si="1"/>
        <v>148139.58000000002</v>
      </c>
    </row>
    <row r="27" spans="2:8" ht="20.100000000000001" customHeight="1" x14ac:dyDescent="0.2">
      <c r="B27" s="6" t="s">
        <v>31</v>
      </c>
      <c r="C27" s="16">
        <f>SUM(C28:C36)</f>
        <v>26240130.07</v>
      </c>
      <c r="D27" s="16">
        <f>SUM(D28:D36)</f>
        <v>-10931995.000000002</v>
      </c>
      <c r="E27" s="16">
        <f>D27+C27</f>
        <v>15308135.069999998</v>
      </c>
      <c r="F27" s="16">
        <f>SUM(F28:F36)</f>
        <v>7732261.5</v>
      </c>
      <c r="G27" s="16">
        <f>SUM(G28:G36)</f>
        <v>1050713.77</v>
      </c>
      <c r="H27" s="16">
        <f t="shared" si="1"/>
        <v>7575873.5699999984</v>
      </c>
    </row>
    <row r="28" spans="2:8" x14ac:dyDescent="0.2">
      <c r="B28" s="9" t="s">
        <v>32</v>
      </c>
      <c r="C28" s="12">
        <f>24689+20572+41146+34288+102865+85720+6859+5714</f>
        <v>321853</v>
      </c>
      <c r="D28" s="13">
        <v>-36580</v>
      </c>
      <c r="E28" s="18">
        <f t="shared" ref="E28:E36" si="2">C28+D28</f>
        <v>285273</v>
      </c>
      <c r="F28" s="12">
        <v>41006.620000000003</v>
      </c>
      <c r="G28" s="12">
        <v>24697.79</v>
      </c>
      <c r="H28" s="20">
        <f t="shared" si="1"/>
        <v>244266.38</v>
      </c>
    </row>
    <row r="29" spans="2:8" x14ac:dyDescent="0.2">
      <c r="B29" s="9" t="s">
        <v>33</v>
      </c>
      <c r="C29" s="12">
        <v>912028.9</v>
      </c>
      <c r="D29" s="13">
        <v>1016273.1</v>
      </c>
      <c r="E29" s="18">
        <f t="shared" si="2"/>
        <v>1928302</v>
      </c>
      <c r="F29" s="12">
        <v>1928302</v>
      </c>
      <c r="G29" s="12">
        <v>4883.6000000000004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f>613693+511411+1649597+42747</f>
        <v>2817448</v>
      </c>
      <c r="D30" s="13">
        <v>-635878.60000000009</v>
      </c>
      <c r="E30" s="18">
        <f t="shared" si="2"/>
        <v>2181569.4</v>
      </c>
      <c r="F30" s="12">
        <v>1118291.42</v>
      </c>
      <c r="G30" s="12">
        <v>142632</v>
      </c>
      <c r="H30" s="20">
        <f t="shared" si="1"/>
        <v>1063277.98</v>
      </c>
    </row>
    <row r="31" spans="2:8" x14ac:dyDescent="0.2">
      <c r="B31" s="9" t="s">
        <v>35</v>
      </c>
      <c r="C31" s="12">
        <v>0</v>
      </c>
      <c r="D31" s="13">
        <v>6027.33</v>
      </c>
      <c r="E31" s="18">
        <f t="shared" si="2"/>
        <v>6027.33</v>
      </c>
      <c r="F31" s="12">
        <v>5358.81</v>
      </c>
      <c r="G31" s="12">
        <f t="shared" ref="G31:G35" si="3">+F31</f>
        <v>5358.81</v>
      </c>
      <c r="H31" s="20">
        <f t="shared" si="1"/>
        <v>668.51999999999953</v>
      </c>
    </row>
    <row r="32" spans="2:8" ht="24" x14ac:dyDescent="0.2">
      <c r="B32" s="9" t="s">
        <v>36</v>
      </c>
      <c r="C32" s="12">
        <f>616525+102754+852784+194416+133643+318828</f>
        <v>2218950</v>
      </c>
      <c r="D32" s="13">
        <v>-333955</v>
      </c>
      <c r="E32" s="18">
        <f t="shared" si="2"/>
        <v>1884995</v>
      </c>
      <c r="F32" s="12">
        <v>328284.32</v>
      </c>
      <c r="G32" s="12">
        <v>143886.32999999999</v>
      </c>
      <c r="H32" s="20">
        <f t="shared" si="1"/>
        <v>1556710.68</v>
      </c>
    </row>
    <row r="33" spans="2:8" x14ac:dyDescent="0.2">
      <c r="B33" s="9" t="s">
        <v>37</v>
      </c>
      <c r="C33" s="12">
        <v>0</v>
      </c>
      <c r="D33" s="13">
        <v>58000</v>
      </c>
      <c r="E33" s="18">
        <f t="shared" si="2"/>
        <v>58000</v>
      </c>
      <c r="F33" s="12">
        <v>57120</v>
      </c>
      <c r="G33" s="12">
        <f t="shared" si="3"/>
        <v>57120</v>
      </c>
      <c r="H33" s="20">
        <f t="shared" si="1"/>
        <v>880</v>
      </c>
    </row>
    <row r="34" spans="2:8" x14ac:dyDescent="0.2">
      <c r="B34" s="9" t="s">
        <v>38</v>
      </c>
      <c r="C34" s="12">
        <f>181176+1150975+186721+1155597+3830472+1638410</f>
        <v>8143351</v>
      </c>
      <c r="D34" s="13">
        <v>-1660538.8899999997</v>
      </c>
      <c r="E34" s="18">
        <f t="shared" si="2"/>
        <v>6482812.1100000003</v>
      </c>
      <c r="F34" s="12">
        <v>1772742.1</v>
      </c>
      <c r="G34" s="12">
        <v>310438.25</v>
      </c>
      <c r="H34" s="20">
        <f t="shared" si="1"/>
        <v>4710070.01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f t="shared" si="3"/>
        <v>0</v>
      </c>
      <c r="H35" s="20">
        <f t="shared" si="1"/>
        <v>0</v>
      </c>
    </row>
    <row r="36" spans="2:8" x14ac:dyDescent="0.2">
      <c r="B36" s="9" t="s">
        <v>40</v>
      </c>
      <c r="C36" s="12">
        <f>7542863.67+2598011.95+539039+1146599-14.45</f>
        <v>11826499.170000002</v>
      </c>
      <c r="D36" s="13">
        <v>-9345342.9400000013</v>
      </c>
      <c r="E36" s="18">
        <f t="shared" si="2"/>
        <v>2481156.2300000004</v>
      </c>
      <c r="F36" s="12">
        <f>2119459.24+361696.99</f>
        <v>2481156.2300000004</v>
      </c>
      <c r="G36" s="12">
        <v>361696.99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4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4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4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4"/>
        <v>0</v>
      </c>
      <c r="F41" s="12">
        <v>0</v>
      </c>
      <c r="G41" s="12">
        <v>0</v>
      </c>
      <c r="H41" s="20">
        <f t="shared" ref="H41:H72" si="5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4"/>
        <v>0</v>
      </c>
      <c r="F42" s="12">
        <v>0</v>
      </c>
      <c r="G42" s="12">
        <v>0</v>
      </c>
      <c r="H42" s="20">
        <f t="shared" si="5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4"/>
        <v>0</v>
      </c>
      <c r="F43" s="12">
        <v>0</v>
      </c>
      <c r="G43" s="12">
        <v>0</v>
      </c>
      <c r="H43" s="20">
        <f t="shared" si="5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4"/>
        <v>0</v>
      </c>
      <c r="F44" s="12">
        <v>0</v>
      </c>
      <c r="G44" s="12">
        <v>0</v>
      </c>
      <c r="H44" s="20">
        <f t="shared" si="5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4"/>
        <v>0</v>
      </c>
      <c r="F45" s="12">
        <v>0</v>
      </c>
      <c r="G45" s="12">
        <v>0</v>
      </c>
      <c r="H45" s="20">
        <f t="shared" si="5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4"/>
        <v>0</v>
      </c>
      <c r="F46" s="14">
        <v>0</v>
      </c>
      <c r="G46" s="14">
        <v>0</v>
      </c>
      <c r="H46" s="21">
        <f t="shared" si="5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11066158.640000001</v>
      </c>
      <c r="E47" s="16">
        <f t="shared" si="4"/>
        <v>11066158.640000001</v>
      </c>
      <c r="F47" s="16">
        <f>SUM(F48:F56)</f>
        <v>4864747.7200000007</v>
      </c>
      <c r="G47" s="16">
        <f>SUM(G48:G56)</f>
        <v>90588.75</v>
      </c>
      <c r="H47" s="16">
        <f t="shared" si="5"/>
        <v>6201410.9199999999</v>
      </c>
    </row>
    <row r="48" spans="2:8" x14ac:dyDescent="0.2">
      <c r="B48" s="9" t="s">
        <v>52</v>
      </c>
      <c r="C48" s="12">
        <v>0</v>
      </c>
      <c r="D48" s="13">
        <v>2359642.6399999997</v>
      </c>
      <c r="E48" s="18">
        <f t="shared" si="4"/>
        <v>2359642.6399999997</v>
      </c>
      <c r="F48" s="12">
        <v>1206942.06</v>
      </c>
      <c r="G48" s="12">
        <v>90588.75</v>
      </c>
      <c r="H48" s="20">
        <f t="shared" si="5"/>
        <v>1152700.5799999996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4"/>
        <v>0</v>
      </c>
      <c r="F49" s="12">
        <v>0</v>
      </c>
      <c r="G49" s="12">
        <v>0</v>
      </c>
      <c r="H49" s="20">
        <f t="shared" si="5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4"/>
        <v>0</v>
      </c>
      <c r="F50" s="12">
        <v>0</v>
      </c>
      <c r="G50" s="12">
        <v>0</v>
      </c>
      <c r="H50" s="20">
        <f t="shared" si="5"/>
        <v>0</v>
      </c>
    </row>
    <row r="51" spans="2:8" x14ac:dyDescent="0.2">
      <c r="B51" s="9" t="s">
        <v>55</v>
      </c>
      <c r="C51" s="12">
        <v>0</v>
      </c>
      <c r="D51" s="13">
        <v>8706516</v>
      </c>
      <c r="E51" s="18">
        <f t="shared" si="4"/>
        <v>8706516</v>
      </c>
      <c r="F51" s="12">
        <v>3657805.66</v>
      </c>
      <c r="G51" s="12">
        <v>0</v>
      </c>
      <c r="H51" s="20">
        <f t="shared" si="5"/>
        <v>5048710.34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4"/>
        <v>0</v>
      </c>
      <c r="F52" s="12">
        <v>0</v>
      </c>
      <c r="G52" s="12">
        <v>0</v>
      </c>
      <c r="H52" s="20">
        <f t="shared" si="5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4"/>
        <v>0</v>
      </c>
      <c r="F53" s="12">
        <v>0</v>
      </c>
      <c r="G53" s="12">
        <v>0</v>
      </c>
      <c r="H53" s="20">
        <f t="shared" si="5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4"/>
        <v>0</v>
      </c>
      <c r="F54" s="12">
        <v>0</v>
      </c>
      <c r="G54" s="12">
        <v>0</v>
      </c>
      <c r="H54" s="20">
        <f t="shared" si="5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4"/>
        <v>0</v>
      </c>
      <c r="F55" s="12">
        <v>0</v>
      </c>
      <c r="G55" s="12">
        <v>0</v>
      </c>
      <c r="H55" s="20">
        <f t="shared" si="5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4"/>
        <v>0</v>
      </c>
      <c r="F56" s="12">
        <v>0</v>
      </c>
      <c r="G56" s="12">
        <v>0</v>
      </c>
      <c r="H56" s="20">
        <f t="shared" si="5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4"/>
        <v>0</v>
      </c>
      <c r="F57" s="16">
        <f>SUM(F58:F60)</f>
        <v>0</v>
      </c>
      <c r="G57" s="16">
        <f>SUM(G58:G60)</f>
        <v>0</v>
      </c>
      <c r="H57" s="16">
        <f t="shared" si="5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4"/>
        <v>0</v>
      </c>
      <c r="F58" s="12">
        <v>0</v>
      </c>
      <c r="G58" s="12">
        <v>0</v>
      </c>
      <c r="H58" s="20">
        <f t="shared" si="5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4"/>
        <v>0</v>
      </c>
      <c r="F59" s="12">
        <v>0</v>
      </c>
      <c r="G59" s="12">
        <v>0</v>
      </c>
      <c r="H59" s="18">
        <f t="shared" si="5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4"/>
        <v>0</v>
      </c>
      <c r="F60" s="12">
        <v>0</v>
      </c>
      <c r="G60" s="12">
        <v>0</v>
      </c>
      <c r="H60" s="18">
        <f t="shared" si="5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4"/>
        <v>0</v>
      </c>
      <c r="F61" s="16">
        <f>SUM(F62:F68)</f>
        <v>0</v>
      </c>
      <c r="G61" s="16">
        <f>SUM(G62:G68)</f>
        <v>0</v>
      </c>
      <c r="H61" s="17">
        <f t="shared" si="5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4"/>
        <v>0</v>
      </c>
      <c r="F62" s="12">
        <v>0</v>
      </c>
      <c r="G62" s="12">
        <v>0</v>
      </c>
      <c r="H62" s="18">
        <f t="shared" si="5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4"/>
        <v>0</v>
      </c>
      <c r="F63" s="12">
        <v>0</v>
      </c>
      <c r="G63" s="12">
        <v>0</v>
      </c>
      <c r="H63" s="18">
        <f t="shared" si="5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4"/>
        <v>0</v>
      </c>
      <c r="F64" s="12">
        <v>0</v>
      </c>
      <c r="G64" s="12">
        <v>0</v>
      </c>
      <c r="H64" s="18">
        <f t="shared" si="5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4"/>
        <v>0</v>
      </c>
      <c r="F65" s="12">
        <v>0</v>
      </c>
      <c r="G65" s="12">
        <v>0</v>
      </c>
      <c r="H65" s="18">
        <f t="shared" si="5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4"/>
        <v>0</v>
      </c>
      <c r="F66" s="12">
        <v>0</v>
      </c>
      <c r="G66" s="12">
        <v>0</v>
      </c>
      <c r="H66" s="18">
        <f t="shared" si="5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4"/>
        <v>0</v>
      </c>
      <c r="F67" s="12">
        <v>0</v>
      </c>
      <c r="G67" s="12">
        <v>0</v>
      </c>
      <c r="H67" s="18">
        <f t="shared" si="5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4"/>
        <v>0</v>
      </c>
      <c r="F68" s="12">
        <v>0</v>
      </c>
      <c r="G68" s="12">
        <v>0</v>
      </c>
      <c r="H68" s="18">
        <f t="shared" si="5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4"/>
        <v>0</v>
      </c>
      <c r="F69" s="16">
        <f>SUM(F70:F72)</f>
        <v>0</v>
      </c>
      <c r="G69" s="17">
        <f>SUM(G70:G72)</f>
        <v>0</v>
      </c>
      <c r="H69" s="17">
        <f t="shared" si="5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4"/>
        <v>0</v>
      </c>
      <c r="F70" s="12">
        <v>0</v>
      </c>
      <c r="G70" s="13">
        <v>0</v>
      </c>
      <c r="H70" s="18">
        <f t="shared" si="5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4"/>
        <v>0</v>
      </c>
      <c r="F71" s="12">
        <v>0</v>
      </c>
      <c r="G71" s="13">
        <v>0</v>
      </c>
      <c r="H71" s="18">
        <f t="shared" si="5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4"/>
        <v>0</v>
      </c>
      <c r="F72" s="12">
        <v>0</v>
      </c>
      <c r="G72" s="13">
        <v>0</v>
      </c>
      <c r="H72" s="18">
        <f t="shared" si="5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4"/>
        <v>0</v>
      </c>
      <c r="F73" s="16">
        <f>SUM(F74:F80)</f>
        <v>0</v>
      </c>
      <c r="G73" s="17">
        <f>SUM(G74:G80)</f>
        <v>0</v>
      </c>
      <c r="H73" s="17">
        <f t="shared" ref="H73:H81" si="6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4"/>
        <v>0</v>
      </c>
      <c r="F74" s="12">
        <v>0</v>
      </c>
      <c r="G74" s="13">
        <v>0</v>
      </c>
      <c r="H74" s="18">
        <f t="shared" si="6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4"/>
        <v>0</v>
      </c>
      <c r="F75" s="12">
        <v>0</v>
      </c>
      <c r="G75" s="13">
        <v>0</v>
      </c>
      <c r="H75" s="18">
        <f t="shared" si="6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4"/>
        <v>0</v>
      </c>
      <c r="F76" s="12">
        <v>0</v>
      </c>
      <c r="G76" s="13">
        <v>0</v>
      </c>
      <c r="H76" s="18">
        <f t="shared" si="6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4"/>
        <v>0</v>
      </c>
      <c r="F77" s="12">
        <v>0</v>
      </c>
      <c r="G77" s="13">
        <v>0</v>
      </c>
      <c r="H77" s="18">
        <f t="shared" si="6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4"/>
        <v>0</v>
      </c>
      <c r="F78" s="12">
        <v>0</v>
      </c>
      <c r="G78" s="13">
        <v>0</v>
      </c>
      <c r="H78" s="18">
        <f t="shared" si="6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4"/>
        <v>0</v>
      </c>
      <c r="F79" s="12">
        <v>0</v>
      </c>
      <c r="G79" s="13">
        <v>0</v>
      </c>
      <c r="H79" s="18">
        <f t="shared" si="6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6"/>
        <v>0</v>
      </c>
    </row>
    <row r="81" spans="2:8" ht="12.75" thickBot="1" x14ac:dyDescent="0.25">
      <c r="B81" s="8" t="s">
        <v>85</v>
      </c>
      <c r="C81" s="22">
        <f>SUM(C73,C69,C61,C57,C47,C27,C37,C17,C9)</f>
        <v>54863687</v>
      </c>
      <c r="D81" s="22">
        <f>SUM(D73,D69,D61,D57,D47,D37,D27,D17,D9)</f>
        <v>-1.280568540096283E-9</v>
      </c>
      <c r="E81" s="22">
        <f>C81+D81</f>
        <v>54863687</v>
      </c>
      <c r="F81" s="22">
        <f>SUM(F73,F69,F61,F57,F47,F37,F17,F27,F9)</f>
        <v>36054323.240000002</v>
      </c>
      <c r="G81" s="22">
        <f>SUM(G73,G69,G61,G57,G47,G37,G27,G17,G9)</f>
        <v>21909924.899999999</v>
      </c>
      <c r="H81" s="22">
        <f t="shared" si="6"/>
        <v>18809363.759999998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2022-01-30T01:26:45Z</cp:lastPrinted>
  <dcterms:created xsi:type="dcterms:W3CDTF">2019-12-04T16:22:52Z</dcterms:created>
  <dcterms:modified xsi:type="dcterms:W3CDTF">2022-01-31T19:04:17Z</dcterms:modified>
</cp:coreProperties>
</file>